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20" activeTab="1"/>
  </bookViews>
  <sheets>
    <sheet name="汇总" sheetId="1" r:id="rId1"/>
    <sheet name="清单" sheetId="2" r:id="rId2"/>
  </sheet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274825BA2D304F90904EE303C52686B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40780" y="7611745"/>
          <a:ext cx="1559560" cy="103505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<sst xmlns="http://schemas.openxmlformats.org/spreadsheetml/2006/main" count="51" uniqueCount="42">
  <si>
    <t>吉安西管理中心井冈山养护所泰井段金硚、石狮隧道端墙彩绘工程响应汇总表</t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</si>
  <si>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</si>
  <si>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章次</t>
    </r>
  </si>
  <si>
    <r>
      <rPr>
        <sz val="12"/>
        <rFont val="黑体"/>
        <charset val="134"/>
      </rPr>
      <t>科目总称</t>
    </r>
  </si>
  <si>
    <r>
      <rPr>
        <sz val="12"/>
        <rFont val="黑体"/>
        <charset val="134"/>
      </rPr>
      <t>金额（元）</t>
    </r>
  </si>
  <si>
    <r>
      <rPr>
        <sz val="12"/>
        <rFont val="黑体"/>
        <charset val="134"/>
      </rPr>
      <t>备注</t>
    </r>
  </si>
  <si>
    <r>
      <rPr>
        <sz val="11"/>
        <color rgb="FF000000"/>
        <rFont val="方正仿宋简体"/>
        <charset val="134"/>
      </rPr>
      <t>总则</t>
    </r>
  </si>
  <si>
    <t>隧道</t>
  </si>
  <si>
    <r>
      <rPr>
        <sz val="12"/>
        <color rgb="FF000000"/>
        <rFont val="方正仿宋简体"/>
        <charset val="134"/>
      </rPr>
      <t>第</t>
    </r>
    <r>
      <rPr>
        <sz val="12"/>
        <color rgb="FF000000"/>
        <rFont val="Times New Roman"/>
        <charset val="134"/>
      </rPr>
      <t>100</t>
    </r>
    <r>
      <rPr>
        <sz val="12"/>
        <color rgb="FF000000"/>
        <rFont val="方正仿宋简体"/>
        <charset val="134"/>
      </rPr>
      <t>至</t>
    </r>
    <r>
      <rPr>
        <sz val="12"/>
        <color rgb="FF000000"/>
        <rFont val="Times New Roman"/>
        <charset val="134"/>
      </rPr>
      <t>500</t>
    </r>
    <r>
      <rPr>
        <sz val="12"/>
        <color rgb="FF000000"/>
        <rFont val="方正仿宋简体"/>
        <charset val="134"/>
      </rPr>
      <t>章清单合计</t>
    </r>
  </si>
  <si>
    <r>
      <rPr>
        <sz val="11"/>
        <color rgb="FF000000"/>
        <rFont val="方正仿宋简体"/>
        <charset val="134"/>
      </rPr>
      <t>合计</t>
    </r>
  </si>
  <si>
    <t>吉安西管理中心井冈山养护所泰井段金硚、石狮隧道端墙
彩绘工程响应清单</t>
  </si>
  <si>
    <t>报价单位：</t>
  </si>
  <si>
    <t>序号</t>
  </si>
  <si>
    <t>细目名称</t>
  </si>
  <si>
    <t>单位</t>
  </si>
  <si>
    <t>暂估工程量</t>
  </si>
  <si>
    <t>响应单价（元）</t>
  </si>
  <si>
    <t>响应合计
（元）</t>
  </si>
  <si>
    <t>备  注</t>
  </si>
  <si>
    <r>
      <rPr>
        <b/>
        <sz val="12"/>
        <rFont val="宋体"/>
        <charset val="134"/>
      </rPr>
      <t>清单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第</t>
    </r>
    <r>
      <rPr>
        <b/>
        <sz val="12"/>
        <rFont val="Times New Roman"/>
        <charset val="134"/>
      </rPr>
      <t>100</t>
    </r>
    <r>
      <rPr>
        <b/>
        <sz val="12"/>
        <rFont val="宋体"/>
        <charset val="134"/>
      </rPr>
      <t>章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总则</t>
    </r>
  </si>
  <si>
    <t>通则</t>
  </si>
  <si>
    <t>101-1</t>
  </si>
  <si>
    <r>
      <rPr>
        <sz val="12"/>
        <rFont val="方正仿宋简体"/>
        <charset val="134"/>
      </rPr>
      <t>保险费</t>
    </r>
  </si>
  <si>
    <t>-a</t>
  </si>
  <si>
    <r>
      <rPr>
        <sz val="11"/>
        <color rgb="FF000000"/>
        <rFont val="方正仿宋简体"/>
        <charset val="134"/>
      </rPr>
      <t>建筑工程一切险</t>
    </r>
  </si>
  <si>
    <t>总额</t>
  </si>
  <si>
    <t>-b</t>
  </si>
  <si>
    <r>
      <rPr>
        <sz val="11"/>
        <color rgb="FF000000"/>
        <rFont val="方正仿宋简体"/>
        <charset val="134"/>
      </rPr>
      <t>第三者责任险</t>
    </r>
  </si>
  <si>
    <t>工程管理</t>
  </si>
  <si>
    <t>102-3</t>
  </si>
  <si>
    <t>安全生产费</t>
  </si>
  <si>
    <r>
      <rPr>
        <b/>
        <sz val="11"/>
        <color rgb="FF000000"/>
        <rFont val="方正仿宋简体"/>
        <charset val="134"/>
      </rPr>
      <t>清单</t>
    </r>
    <r>
      <rPr>
        <b/>
        <sz val="11"/>
        <color rgb="FF000000"/>
        <rFont val="Times New Roman"/>
        <charset val="134"/>
      </rPr>
      <t xml:space="preserve"> </t>
    </r>
    <r>
      <rPr>
        <b/>
        <sz val="11"/>
        <color rgb="FF000000"/>
        <rFont val="方正仿宋简体"/>
        <charset val="134"/>
      </rPr>
      <t>第</t>
    </r>
    <r>
      <rPr>
        <b/>
        <sz val="11"/>
        <color rgb="FF000000"/>
        <rFont val="Times New Roman"/>
        <charset val="134"/>
      </rPr>
      <t>100</t>
    </r>
    <r>
      <rPr>
        <b/>
        <sz val="11"/>
        <color rgb="FF000000"/>
        <rFont val="方正仿宋简体"/>
        <charset val="134"/>
      </rPr>
      <t>章小计</t>
    </r>
  </si>
  <si>
    <t>元</t>
  </si>
  <si>
    <r>
      <rPr>
        <b/>
        <sz val="12"/>
        <rFont val="宋体"/>
        <charset val="134"/>
      </rPr>
      <t>清单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第</t>
    </r>
    <r>
      <rPr>
        <b/>
        <sz val="12"/>
        <rFont val="Times New Roman"/>
        <charset val="134"/>
      </rPr>
      <t>500</t>
    </r>
    <r>
      <rPr>
        <b/>
        <sz val="12"/>
        <rFont val="宋体"/>
        <charset val="134"/>
      </rPr>
      <t>章</t>
    </r>
    <r>
      <rPr>
        <b/>
        <sz val="12"/>
        <rFont val="Times New Roman"/>
        <charset val="134"/>
      </rPr>
      <t xml:space="preserve"> </t>
    </r>
    <r>
      <rPr>
        <b/>
        <sz val="12"/>
        <rFont val="宋体"/>
        <charset val="134"/>
      </rPr>
      <t>隧道</t>
    </r>
  </si>
  <si>
    <t>洞内防火涂料和装饰工程</t>
  </si>
  <si>
    <t>506-2</t>
  </si>
  <si>
    <t>石狮隧道铲除洞门瓷砖</t>
  </si>
  <si>
    <t>m2</t>
  </si>
  <si>
    <t>石狮隧道洞口端墙真石漆</t>
  </si>
  <si>
    <r>
      <rPr>
        <sz val="11"/>
        <rFont val="方正仿宋简体"/>
        <charset val="134"/>
      </rPr>
      <t>金</t>
    </r>
    <r>
      <rPr>
        <sz val="11"/>
        <rFont val="宋体"/>
        <charset val="134"/>
      </rPr>
      <t>硚</t>
    </r>
    <r>
      <rPr>
        <sz val="11"/>
        <rFont val="方正仿宋简体"/>
        <charset val="134"/>
      </rPr>
      <t>隧道上行立体彩绘</t>
    </r>
  </si>
  <si>
    <r>
      <rPr>
        <sz val="11"/>
        <rFont val="方正仿宋简体"/>
        <charset val="134"/>
      </rPr>
      <t>金</t>
    </r>
    <r>
      <rPr>
        <sz val="11"/>
        <rFont val="宋体"/>
        <charset val="134"/>
      </rPr>
      <t>硚</t>
    </r>
    <r>
      <rPr>
        <sz val="11"/>
        <rFont val="方正仿宋简体"/>
        <charset val="134"/>
      </rPr>
      <t>隧道上行不锈钢立体  烤漆字</t>
    </r>
  </si>
  <si>
    <r>
      <rPr>
        <b/>
        <sz val="11"/>
        <rFont val="方正仿宋简体"/>
        <charset val="134"/>
      </rPr>
      <t>清单</t>
    </r>
    <r>
      <rPr>
        <b/>
        <sz val="11"/>
        <rFont val="Times New Roman"/>
        <charset val="134"/>
      </rPr>
      <t xml:space="preserve"> </t>
    </r>
    <r>
      <rPr>
        <b/>
        <sz val="11"/>
        <rFont val="方正仿宋简体"/>
        <charset val="134"/>
      </rPr>
      <t>第</t>
    </r>
    <r>
      <rPr>
        <b/>
        <sz val="11"/>
        <rFont val="Times New Roman"/>
        <charset val="134"/>
      </rPr>
      <t>500</t>
    </r>
    <r>
      <rPr>
        <b/>
        <sz val="11"/>
        <rFont val="方正仿宋简体"/>
        <charset val="134"/>
      </rPr>
      <t>章小计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</si>
</sst>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 "/>
  </numFmts>
  <fonts count="47">
    <font>
      <sz val="11"/>
      <color rgb="FF000000"/>
      <name val="Arial"/>
      <charset val="204"/>
    </font>
    <font>
      <b/>
      <sz val="17"/>
      <name val="黑体"/>
      <charset val="134"/>
    </font>
    <font>
      <sz val="12"/>
      <name val="宋体"/>
      <charset val="134"/>
      <scheme val="minor"/>
    </font>
    <font>
      <sz val="12"/>
      <name val="黑体"/>
      <charset val="134"/>
    </font>
    <font>
      <b/>
      <sz val="12"/>
      <name val="Times New Roman"/>
      <charset val="134"/>
    </font>
    <font>
      <b/>
      <sz val="11"/>
      <color rgb="FF000000"/>
      <name val="Times New Roman"/>
      <charset val="134"/>
    </font>
    <font>
      <b/>
      <sz val="12"/>
      <name val="方正仿宋简体"/>
      <charset val="134"/>
    </font>
    <font>
      <sz val="11"/>
      <name val="黑体"/>
      <charset val="134"/>
    </font>
    <font>
      <sz val="10"/>
      <name val="Times New Roman"/>
      <charset val="134"/>
    </font>
    <font>
      <sz val="12"/>
      <name val="Times New Roman"/>
      <charset val="134"/>
    </font>
    <font>
      <sz val="11"/>
      <color rgb="FF000000"/>
      <name val="方正仿宋简体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10"/>
      <name val="方正仿宋简体"/>
      <charset val="134"/>
    </font>
    <font>
      <b/>
      <sz val="11"/>
      <color rgb="FF000000"/>
      <name val="方正仿宋简体"/>
      <charset val="134"/>
    </font>
    <font>
      <b/>
      <sz val="12"/>
      <name val="宋体"/>
      <charset val="134"/>
      <scheme val="minor"/>
    </font>
    <font>
      <sz val="11"/>
      <name val="方正仿宋简体"/>
      <charset val="134"/>
    </font>
    <font>
      <sz val="11"/>
      <name val="Times New Roman"/>
      <charset val="204"/>
    </font>
    <font>
      <b/>
      <sz val="11"/>
      <name val="方正仿宋简体"/>
      <charset val="134"/>
    </font>
    <font>
      <b/>
      <sz val="11"/>
      <name val="Times New Roman"/>
      <charset val="134"/>
    </font>
    <font>
      <sz val="12"/>
      <color rgb="FF000000"/>
      <name val="Times New Roman"/>
      <charset val="134"/>
    </font>
    <font>
      <sz val="11"/>
      <color rgb="FF000000"/>
      <name val="仿宋"/>
      <charset val="134"/>
    </font>
    <font>
      <b/>
      <sz val="12"/>
      <color rgb="FF000000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name val="宋体"/>
      <charset val="134"/>
    </font>
    <font>
      <sz val="12"/>
      <name val="方正仿宋简体"/>
      <charset val="134"/>
    </font>
    <font>
      <sz val="11"/>
      <name val="宋体"/>
      <charset val="134"/>
    </font>
    <font>
      <sz val="12"/>
      <color rgb="FF000000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3" fillId="0" borderId="0" applyFon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3" borderId="10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7" borderId="11" applyNumberFormat="0" applyFon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6" fillId="11" borderId="14" applyNumberFormat="0" applyAlignment="0" applyProtection="0">
      <alignment vertical="center"/>
    </xf>
    <xf numFmtId="0" fontId="37" fillId="11" borderId="10" applyNumberFormat="0" applyAlignment="0" applyProtection="0">
      <alignment vertical="center"/>
    </xf>
    <xf numFmtId="0" fontId="38" fillId="12" borderId="15" applyNumberForma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7">
    <xf numFmtId="0" fontId="0" fillId="0" borderId="0" xfId="0" applyFill="1" applyBorder="1" applyAlignment="1">
      <alignment horizontal="left" vertical="top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49" fontId="8" fillId="0" borderId="5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</xf>
    <xf numFmtId="177" fontId="11" fillId="0" borderId="5" xfId="0" applyNumberFormat="1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8" fontId="5" fillId="0" borderId="5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178" fontId="12" fillId="0" borderId="7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>
      <alignment horizontal="center" vertical="center" wrapText="1"/>
    </xf>
    <xf numFmtId="177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177" fontId="12" fillId="0" borderId="7" xfId="0" applyNumberFormat="1" applyFont="1" applyFill="1" applyBorder="1" applyAlignment="1">
      <alignment horizontal="center" vertical="center" wrapText="1"/>
    </xf>
    <xf numFmtId="0" fontId="17" fillId="0" borderId="8" xfId="0" applyNumberFormat="1" applyFont="1" applyFill="1" applyBorder="1" applyAlignment="1">
      <alignment horizontal="center" vertical="top" wrapText="1"/>
    </xf>
    <xf numFmtId="0" fontId="12" fillId="0" borderId="5" xfId="0" applyNumberFormat="1" applyFont="1" applyFill="1" applyBorder="1" applyAlignment="1">
      <alignment horizontal="center" vertical="center" wrapText="1"/>
    </xf>
    <xf numFmtId="0" fontId="17" fillId="0" borderId="9" xfId="0" applyNumberFormat="1" applyFont="1" applyFill="1" applyBorder="1" applyAlignment="1">
      <alignment horizontal="center" vertical="top" wrapText="1"/>
    </xf>
    <xf numFmtId="0" fontId="17" fillId="0" borderId="5" xfId="0" applyNumberFormat="1" applyFont="1" applyFill="1" applyBorder="1" applyAlignment="1">
      <alignment horizontal="left" vertical="top" wrapText="1"/>
    </xf>
    <xf numFmtId="0" fontId="18" fillId="0" borderId="1" xfId="0" applyFont="1" applyFill="1" applyBorder="1" applyAlignment="1" applyProtection="1">
      <alignment horizontal="center" vertical="center"/>
    </xf>
    <xf numFmtId="177" fontId="19" fillId="0" borderId="5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177" fontId="20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 applyProtection="1">
      <alignment horizontal="center" vertical="center"/>
    </xf>
    <xf numFmtId="0" fontId="20" fillId="0" borderId="2" xfId="0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177" fontId="2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8.png"/></Relationships>
</file>

<file path=xl/_rels/workbook.xml.rels><?xml version="1.0" encoding="UTF-8" standalone="yes"?>
<Relationships xmlns="http://schemas.openxmlformats.org/package/2006/relationships"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11430</xdr:colOff>
      <xdr:row>15</xdr:row>
      <xdr:rowOff>20320</xdr:rowOff>
    </xdr:from>
    <xdr:to>
      <xdr:col>6</xdr:col>
      <xdr:colOff>363855</xdr:colOff>
      <xdr:row>15</xdr:row>
      <xdr:rowOff>478155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48070" y="8669020"/>
          <a:ext cx="352425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391795</xdr:colOff>
      <xdr:row>15</xdr:row>
      <xdr:rowOff>20955</xdr:rowOff>
    </xdr:from>
    <xdr:to>
      <xdr:col>6</xdr:col>
      <xdr:colOff>720090</xdr:colOff>
      <xdr:row>15</xdr:row>
      <xdr:rowOff>297815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28435" y="8669655"/>
          <a:ext cx="328295" cy="276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719455</xdr:colOff>
      <xdr:row>15</xdr:row>
      <xdr:rowOff>45085</xdr:rowOff>
    </xdr:from>
    <xdr:to>
      <xdr:col>6</xdr:col>
      <xdr:colOff>1130935</xdr:colOff>
      <xdr:row>15</xdr:row>
      <xdr:rowOff>453390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56095" y="8693785"/>
          <a:ext cx="411480" cy="408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433705</xdr:colOff>
      <xdr:row>15</xdr:row>
      <xdr:rowOff>296545</xdr:rowOff>
    </xdr:from>
    <xdr:to>
      <xdr:col>6</xdr:col>
      <xdr:colOff>694690</xdr:colOff>
      <xdr:row>15</xdr:row>
      <xdr:rowOff>480695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570345" y="8945245"/>
          <a:ext cx="26098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149225</xdr:colOff>
      <xdr:row>16</xdr:row>
      <xdr:rowOff>19685</xdr:rowOff>
    </xdr:from>
    <xdr:to>
      <xdr:col>6</xdr:col>
      <xdr:colOff>1009650</xdr:colOff>
      <xdr:row>16</xdr:row>
      <xdr:rowOff>334645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285865" y="9239885"/>
          <a:ext cx="860425" cy="314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77470</xdr:colOff>
      <xdr:row>16</xdr:row>
      <xdr:rowOff>321310</xdr:rowOff>
    </xdr:from>
    <xdr:to>
      <xdr:col>6</xdr:col>
      <xdr:colOff>489585</xdr:colOff>
      <xdr:row>16</xdr:row>
      <xdr:rowOff>559435</xdr:rowOff>
    </xdr:to>
    <xdr:pic>
      <xdr:nvPicPr>
        <xdr:cNvPr id="8" name="图片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214110" y="9541510"/>
          <a:ext cx="412115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523875</xdr:colOff>
      <xdr:row>16</xdr:row>
      <xdr:rowOff>278130</xdr:rowOff>
    </xdr:from>
    <xdr:to>
      <xdr:col>6</xdr:col>
      <xdr:colOff>1163320</xdr:colOff>
      <xdr:row>16</xdr:row>
      <xdr:rowOff>561340</xdr:rowOff>
    </xdr:to>
    <xdr:pic>
      <xdr:nvPicPr>
        <xdr:cNvPr id="9" name="图片 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660515" y="9498330"/>
          <a:ext cx="639445" cy="2832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view="pageBreakPreview" zoomScale="130" zoomScaleNormal="100" workbookViewId="0">
      <selection activeCell="B4" sqref="B4"/>
    </sheetView>
  </sheetViews>
  <sheetFormatPr defaultColWidth="9" defaultRowHeight="14.25" outlineLevelCol="4"/>
  <cols>
    <col min="1" max="1" width="9.5" customWidth="1"/>
    <col min="2" max="2" width="14.75" customWidth="1"/>
    <col min="3" max="3" width="17.75" customWidth="1"/>
    <col min="4" max="4" width="21.75" customWidth="1"/>
    <col min="5" max="5" width="15" customWidth="1"/>
  </cols>
  <sheetData>
    <row r="1" ht="58" customHeight="1" spans="1:5">
      <c r="A1" s="1" t="s">
        <v>0</v>
      </c>
      <c r="B1" s="1"/>
      <c r="C1" s="1"/>
      <c r="D1" s="1"/>
      <c r="E1" s="1"/>
    </row>
    <row r="2" ht="36" customHeight="1" spans="1:5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</row>
    <row r="3" ht="36" customHeight="1" spans="1:5">
      <c r="A3" s="40">
        <v>1</v>
      </c>
      <c r="B3" s="40">
        <v>100</v>
      </c>
      <c r="C3" s="17" t="s">
        <v>6</v>
      </c>
      <c r="D3" s="41">
        <f>清单!F11</f>
        <v>6201.4637</v>
      </c>
      <c r="E3" s="40"/>
    </row>
    <row r="4" ht="36" customHeight="1" spans="1:5">
      <c r="A4" s="40">
        <v>2</v>
      </c>
      <c r="B4" s="40">
        <v>500</v>
      </c>
      <c r="C4" s="42" t="s">
        <v>7</v>
      </c>
      <c r="D4" s="41">
        <f>清单!F18</f>
        <v>0</v>
      </c>
      <c r="E4" s="40"/>
    </row>
    <row r="5" ht="36" customHeight="1" spans="1:5">
      <c r="A5" s="40">
        <v>3</v>
      </c>
      <c r="B5" s="43" t="s">
        <v>8</v>
      </c>
      <c r="C5" s="44"/>
      <c r="D5" s="41">
        <f>SUM(D3:D4)</f>
        <v>6201.4637</v>
      </c>
      <c r="E5" s="40"/>
    </row>
    <row r="6" ht="36" customHeight="1" spans="1:5">
      <c r="A6" s="40">
        <v>4</v>
      </c>
      <c r="B6" s="45" t="s">
        <v>9</v>
      </c>
      <c r="C6" s="44"/>
      <c r="D6" s="46">
        <f>D5</f>
        <v>6201.4637</v>
      </c>
      <c r="E6" s="40"/>
    </row>
    <row r="7" ht="57" customHeight="1"/>
    <row r="8" ht="57" customHeight="1"/>
    <row r="9" ht="57" customHeight="1"/>
    <row r="10" ht="57" customHeight="1"/>
  </sheetData>
  <mergeCells count="3">
    <mergeCell ref="A1:E1"/>
    <mergeCell ref="B5:C5"/>
    <mergeCell ref="B6:C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view="pageBreakPreview" zoomScale="115" zoomScaleNormal="100" workbookViewId="0">
      <selection activeCell="E14" sqref="E14:E17"/>
    </sheetView>
  </sheetViews>
  <sheetFormatPr defaultColWidth="9" defaultRowHeight="14.25" outlineLevelCol="7"/>
  <cols>
    <col min="1" max="1" width="8.625" customWidth="1"/>
    <col min="2" max="2" width="22.375" customWidth="1"/>
    <col min="3" max="3" width="9.75" customWidth="1"/>
    <col min="4" max="4" width="12" customWidth="1"/>
    <col min="5" max="5" width="12.2833333333333" customWidth="1"/>
    <col min="6" max="6" width="15.5" customWidth="1"/>
    <col min="7" max="7" width="15.6416666666667" customWidth="1"/>
    <col min="8" max="8" width="12.5833333333333" customWidth="1"/>
  </cols>
  <sheetData>
    <row r="1" ht="55" customHeight="1" spans="1:8">
      <c r="A1" s="1" t="s">
        <v>10</v>
      </c>
      <c r="B1" s="1"/>
      <c r="C1" s="1"/>
      <c r="D1" s="1"/>
      <c r="E1" s="1"/>
      <c r="F1" s="1"/>
      <c r="G1" s="1"/>
      <c r="H1" s="2"/>
    </row>
    <row r="2" ht="29" customHeight="1" spans="1:8">
      <c r="A2" s="3" t="s">
        <v>11</v>
      </c>
      <c r="B2" s="3"/>
      <c r="C2" s="3"/>
      <c r="D2" s="3"/>
      <c r="E2" s="3"/>
      <c r="F2" s="3"/>
      <c r="G2" s="3"/>
      <c r="H2" s="4"/>
    </row>
    <row r="3" ht="57" customHeight="1" spans="1:7">
      <c r="A3" s="5" t="s">
        <v>12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18</v>
      </c>
    </row>
    <row r="4" ht="45" customHeight="1" spans="1:7">
      <c r="A4" s="6" t="s">
        <v>19</v>
      </c>
      <c r="B4" s="7"/>
      <c r="C4" s="7"/>
      <c r="D4" s="7"/>
      <c r="E4" s="7"/>
      <c r="F4" s="7"/>
      <c r="G4" s="8"/>
    </row>
    <row r="5" ht="45" customHeight="1" spans="1:7">
      <c r="A5" s="9">
        <v>101</v>
      </c>
      <c r="B5" s="10" t="s">
        <v>20</v>
      </c>
      <c r="C5" s="9"/>
      <c r="D5" s="11"/>
      <c r="E5" s="12"/>
      <c r="F5" s="11"/>
      <c r="G5" s="11"/>
    </row>
    <row r="6" ht="45" customHeight="1" spans="1:7">
      <c r="A6" s="13" t="s">
        <v>21</v>
      </c>
      <c r="B6" s="14" t="s">
        <v>22</v>
      </c>
      <c r="C6" s="15"/>
      <c r="D6" s="15"/>
      <c r="E6" s="12"/>
      <c r="F6" s="11"/>
      <c r="G6" s="11"/>
    </row>
    <row r="7" ht="45" customHeight="1" spans="1:7">
      <c r="A7" s="16" t="s">
        <v>23</v>
      </c>
      <c r="B7" s="17" t="s">
        <v>24</v>
      </c>
      <c r="C7" s="15" t="s">
        <v>25</v>
      </c>
      <c r="D7" s="18">
        <v>1</v>
      </c>
      <c r="E7" s="19">
        <f>(E10+F18)*0.0025</f>
        <v>7.9837</v>
      </c>
      <c r="F7" s="20">
        <f>E7</f>
        <v>7.9837</v>
      </c>
      <c r="G7" s="11"/>
    </row>
    <row r="8" ht="45" customHeight="1" spans="1:7">
      <c r="A8" s="16" t="s">
        <v>26</v>
      </c>
      <c r="B8" s="17" t="s">
        <v>27</v>
      </c>
      <c r="C8" s="15" t="s">
        <v>25</v>
      </c>
      <c r="D8" s="18">
        <v>1</v>
      </c>
      <c r="E8" s="18">
        <f>1000000*0.003</f>
        <v>3000</v>
      </c>
      <c r="F8" s="20">
        <f>E8</f>
        <v>3000</v>
      </c>
      <c r="G8" s="11"/>
    </row>
    <row r="9" ht="45" customHeight="1" spans="1:7">
      <c r="A9" s="21">
        <v>102</v>
      </c>
      <c r="B9" s="10" t="s">
        <v>28</v>
      </c>
      <c r="C9" s="15" t="s">
        <v>25</v>
      </c>
      <c r="D9" s="18"/>
      <c r="E9" s="18"/>
      <c r="F9" s="18"/>
      <c r="G9" s="11"/>
    </row>
    <row r="10" ht="45" customHeight="1" spans="1:7">
      <c r="A10" s="17" t="s">
        <v>29</v>
      </c>
      <c r="B10" s="15" t="s">
        <v>30</v>
      </c>
      <c r="C10" s="22" t="s">
        <v>25</v>
      </c>
      <c r="D10" s="18">
        <v>1</v>
      </c>
      <c r="E10" s="18">
        <v>3193.48</v>
      </c>
      <c r="F10" s="18">
        <f>E10*D10</f>
        <v>3193.48</v>
      </c>
      <c r="G10" s="11"/>
    </row>
    <row r="11" ht="45" customHeight="1" spans="1:7">
      <c r="A11" s="17"/>
      <c r="B11" s="23" t="s">
        <v>31</v>
      </c>
      <c r="C11" s="15" t="s">
        <v>32</v>
      </c>
      <c r="D11" s="18"/>
      <c r="E11" s="24"/>
      <c r="F11" s="25">
        <f>SUM(F7:F10)</f>
        <v>6201.4637</v>
      </c>
      <c r="G11" s="11"/>
    </row>
    <row r="12" ht="45" customHeight="1" spans="1:7">
      <c r="A12" s="6" t="s">
        <v>33</v>
      </c>
      <c r="B12" s="7"/>
      <c r="C12" s="7"/>
      <c r="D12" s="7"/>
      <c r="E12" s="7"/>
      <c r="F12" s="7"/>
      <c r="G12" s="8"/>
    </row>
    <row r="13" ht="45" customHeight="1" spans="1:7">
      <c r="A13" s="9">
        <v>506</v>
      </c>
      <c r="B13" s="23" t="s">
        <v>34</v>
      </c>
      <c r="C13" s="26"/>
      <c r="D13" s="26"/>
      <c r="E13" s="27"/>
      <c r="F13" s="26"/>
      <c r="G13" s="26"/>
    </row>
    <row r="14" ht="45" customHeight="1" spans="1:7">
      <c r="A14" s="28" t="s">
        <v>35</v>
      </c>
      <c r="B14" s="29" t="s">
        <v>36</v>
      </c>
      <c r="C14" s="30" t="s">
        <v>37</v>
      </c>
      <c r="D14" s="18">
        <v>839.84</v>
      </c>
      <c r="E14" s="31">
        <v>0</v>
      </c>
      <c r="F14" s="32">
        <f>D14*E14</f>
        <v>0</v>
      </c>
      <c r="G14" s="33" t="str">
        <f>_xlfn.DISPIMG("ID_274825BA2D304F90904EE303C52686B9",1)</f>
        <v>=DISPIMG("ID_274825BA2D304F90904EE303C52686B9",1)</v>
      </c>
    </row>
    <row r="15" ht="45" customHeight="1" spans="1:7">
      <c r="A15" s="28" t="s">
        <v>35</v>
      </c>
      <c r="B15" s="29" t="s">
        <v>38</v>
      </c>
      <c r="C15" s="34" t="s">
        <v>37</v>
      </c>
      <c r="D15" s="18">
        <v>839.84</v>
      </c>
      <c r="E15" s="31">
        <v>0</v>
      </c>
      <c r="F15" s="32">
        <f>D15*E15</f>
        <v>0</v>
      </c>
      <c r="G15" s="35"/>
    </row>
    <row r="16" ht="45" customHeight="1" spans="1:7">
      <c r="A16" s="28" t="s">
        <v>35</v>
      </c>
      <c r="B16" s="29" t="s">
        <v>39</v>
      </c>
      <c r="C16" s="34" t="s">
        <v>37</v>
      </c>
      <c r="D16" s="18">
        <v>60.64</v>
      </c>
      <c r="E16" s="31">
        <v>0</v>
      </c>
      <c r="F16" s="32">
        <f>D16*E16</f>
        <v>0</v>
      </c>
      <c r="G16" s="36"/>
    </row>
    <row r="17" ht="45" customHeight="1" spans="1:7">
      <c r="A17" s="28" t="s">
        <v>35</v>
      </c>
      <c r="B17" s="29" t="s">
        <v>40</v>
      </c>
      <c r="C17" s="34" t="s">
        <v>37</v>
      </c>
      <c r="D17" s="18">
        <v>36.48</v>
      </c>
      <c r="E17" s="31">
        <v>0</v>
      </c>
      <c r="F17" s="32">
        <f>D17*E17</f>
        <v>0</v>
      </c>
      <c r="G17" s="36"/>
    </row>
    <row r="18" ht="45" customHeight="1" spans="1:7">
      <c r="A18" s="36"/>
      <c r="B18" s="37" t="s">
        <v>41</v>
      </c>
      <c r="C18" s="36"/>
      <c r="D18" s="36"/>
      <c r="E18" s="36"/>
      <c r="F18" s="38">
        <f>SUM(F14:F17)</f>
        <v>0</v>
      </c>
      <c r="G18" s="36"/>
    </row>
  </sheetData>
  <sheetProtection password="CC6F" sheet="1" selectLockedCells="1" objects="1"/>
  <mergeCells count="5">
    <mergeCell ref="A1:G1"/>
    <mergeCell ref="A2:G2"/>
    <mergeCell ref="A4:G4"/>
    <mergeCell ref="A12:G12"/>
    <mergeCell ref="G14:G15"/>
  </mergeCells>
  <pageMargins left="0.7" right="0.7" top="0.75" bottom="0.75" header="0.3" footer="0.3"/>
  <pageSetup paperSize="9" scale="8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2025-07-29T09:18:00Z</dcterms:created>
  <dcterms:modified xsi:type="dcterms:W3CDTF">2025-08-26T08:16:22Z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2025-07-29T01:18:16Z</vt:filetime>
  </property>
  <property fmtid="{D5CDD505-2E9C-101B-9397-08002B2CF9AE}" pid="4" name="UsrData">
    <vt:lpwstr>6888215612ad33001fdd63fewl</vt:lpwstr>
  </property>
  <property fmtid="{D5CDD505-2E9C-101B-9397-08002B2CF9AE}" pid="5" name="ICV">
    <vt:lpwstr>13AD551FC5CE4D9E9068EDD5FC4CDF30</vt:lpwstr>
  </property>
  <property fmtid="{D5CDD505-2E9C-101B-9397-08002B2CF9AE}" pid="6" name="KSOProductBuildVer">
    <vt:lpwstr>2052-11.8.2.11716</vt:lpwstr>
  </property>
</Properties>
</file>