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681EA44C688B495085E870A5D02C7E71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6875" y="1200150"/>
          <a:ext cx="5514975" cy="6140450"/>
        </a:xfrm>
        <a:prstGeom prst="rect">
          <a:avLst/>
        </a:prstGeom>
      </xdr:spPr>
    </xdr:pic>
  </etc:cellImage>
  <etc:cellImage>
    <xdr:pic>
      <xdr:nvPicPr>
        <xdr:cNvPr id="4" name="ID_E8F29C80F9644C71BA0EAD287E176201" descr="F60BA15D-8C46-4449-BBDE-A1FE9B2D49E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10325" y="2422525"/>
          <a:ext cx="3495675" cy="2343150"/>
        </a:xfrm>
        <a:prstGeom prst="rect">
          <a:avLst/>
        </a:prstGeom>
      </xdr:spPr>
    </xdr:pic>
  </etc:cellImage>
  <etc:cellImage>
    <xdr:pic>
      <xdr:nvPicPr>
        <xdr:cNvPr id="6" name="ID_51411C9C9D3A43FA94FCA7310380F82C" descr="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286875" y="2422525"/>
          <a:ext cx="5648325" cy="5575300"/>
        </a:xfrm>
        <a:prstGeom prst="rect">
          <a:avLst/>
        </a:prstGeom>
      </xdr:spPr>
    </xdr:pic>
  </etc:cellImage>
  <etc:cellImage>
    <xdr:pic>
      <xdr:nvPicPr>
        <xdr:cNvPr id="5" name="ID_F9884D2F565943F1B3D1A18B8D18BC01" descr="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277350" y="3517900"/>
          <a:ext cx="5619750" cy="6070600"/>
        </a:xfrm>
        <a:prstGeom prst="rect">
          <a:avLst/>
        </a:prstGeom>
      </xdr:spPr>
    </xdr:pic>
  </etc:cellImage>
  <etc:cellImage>
    <xdr:pic>
      <xdr:nvPicPr>
        <xdr:cNvPr id="7" name="ID_420C82DD47EC47199EA1670C8F210469" descr="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286875" y="4441825"/>
          <a:ext cx="5553075" cy="5422900"/>
        </a:xfrm>
        <a:prstGeom prst="rect">
          <a:avLst/>
        </a:prstGeom>
      </xdr:spPr>
    </xdr:pic>
  </etc:cellImage>
  <etc:cellImage>
    <xdr:pic>
      <xdr:nvPicPr>
        <xdr:cNvPr id="8" name="ID_79EBB2F9CEE04D0D9BF380A01B838FEA" descr="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286875" y="6257925"/>
          <a:ext cx="5591175" cy="5692775"/>
        </a:xfrm>
        <a:prstGeom prst="rect">
          <a:avLst/>
        </a:prstGeom>
      </xdr:spPr>
    </xdr:pic>
  </etc:cellImage>
  <etc:cellImage>
    <xdr:pic>
      <xdr:nvPicPr>
        <xdr:cNvPr id="9" name="ID_33911A5D030C404193866C889B660AC4" descr="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286875" y="6962775"/>
          <a:ext cx="5334000" cy="5845175"/>
        </a:xfrm>
        <a:prstGeom prst="rect">
          <a:avLst/>
        </a:prstGeom>
      </xdr:spPr>
    </xdr:pic>
  </etc:cellImage>
  <etc:cellImage>
    <xdr:pic>
      <xdr:nvPicPr>
        <xdr:cNvPr id="10" name="ID_4FD4C53DDA094EA0B6E85D2B77663747" descr="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286875" y="10191750"/>
          <a:ext cx="5495925" cy="5375275"/>
        </a:xfrm>
        <a:prstGeom prst="rect">
          <a:avLst/>
        </a:prstGeom>
      </xdr:spPr>
    </xdr:pic>
  </etc:cellImage>
  <etc:cellImage>
    <xdr:pic>
      <xdr:nvPicPr>
        <xdr:cNvPr id="11" name="ID_D1BB3B8CFE934D0DB70B26098FE73D4B" descr="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9286875" y="11452225"/>
          <a:ext cx="5572125" cy="4562475"/>
        </a:xfrm>
        <a:prstGeom prst="rect">
          <a:avLst/>
        </a:prstGeom>
      </xdr:spPr>
    </xdr:pic>
  </etc:cellImage>
  <etc:cellImage>
    <xdr:pic>
      <xdr:nvPicPr>
        <xdr:cNvPr id="12" name="ID_C6B7ACA862E14108803836ED3E52019B" descr="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9286875" y="12528550"/>
          <a:ext cx="5581650" cy="4010025"/>
        </a:xfrm>
        <a:prstGeom prst="rect">
          <a:avLst/>
        </a:prstGeom>
      </xdr:spPr>
    </xdr:pic>
  </etc:cellImage>
  <etc:cellImage>
    <xdr:pic>
      <xdr:nvPicPr>
        <xdr:cNvPr id="23" name="ID_AED0590FF0C141C3BE4334B44AF3911D" descr="10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9286875" y="13608050"/>
          <a:ext cx="5686425" cy="5064125"/>
        </a:xfrm>
        <a:prstGeom prst="rect">
          <a:avLst/>
        </a:prstGeom>
      </xdr:spPr>
    </xdr:pic>
  </etc:cellImage>
  <etc:cellImage>
    <xdr:pic>
      <xdr:nvPicPr>
        <xdr:cNvPr id="27" name="ID_D14B99C0F83145C68393267A385F1708" descr="14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9286875" y="14687550"/>
          <a:ext cx="5553075" cy="4375150"/>
        </a:xfrm>
        <a:prstGeom prst="rect">
          <a:avLst/>
        </a:prstGeom>
      </xdr:spPr>
    </xdr:pic>
  </etc:cellImage>
  <etc:cellImage>
    <xdr:pic>
      <xdr:nvPicPr>
        <xdr:cNvPr id="28" name="ID_759C1874B77A4928BFB51835C2A80E66" descr="F890A652-CB7F-46ac-B835-2789C05E1827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6410325" y="16411575"/>
          <a:ext cx="3067050" cy="42005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<sst xmlns="http://schemas.openxmlformats.org/spreadsheetml/2006/main" count="102" uniqueCount="71">
  <si>
    <t>8月20日零星制作制作汇总</t>
  </si>
  <si>
    <t>序号</t>
  </si>
  <si>
    <t>申请科室</t>
  </si>
  <si>
    <t>项目名称</t>
  </si>
  <si>
    <t>尺寸</t>
  </si>
  <si>
    <t>材料工艺</t>
  </si>
  <si>
    <t>数量（套）</t>
  </si>
  <si>
    <t>制作内容</t>
  </si>
  <si>
    <t>单价（元）</t>
  </si>
  <si>
    <t>预算金额（元）</t>
  </si>
  <si>
    <t>医务部</t>
  </si>
  <si>
    <t>医师节奖状</t>
  </si>
  <si>
    <t>A3</t>
  </si>
  <si>
    <t>奖状纸打印</t>
  </si>
  <si>
    <t>详见附件</t>
  </si>
  <si>
    <t>疼痛康复科党支部</t>
  </si>
  <si>
    <t>支部旗</t>
  </si>
  <si>
    <t>144×96厘米（4号旗）</t>
  </si>
  <si>
    <t>通用旗布</t>
  </si>
  <si>
    <t>神经内二科</t>
  </si>
  <si>
    <t>特聘专家介绍</t>
  </si>
  <si>
    <t>60×90厘米</t>
  </si>
  <si>
    <t>5毫米PVC板UV雕刻</t>
  </si>
  <si>
    <t>血液净化中心</t>
  </si>
  <si>
    <t>1~10血透机指引箭头</t>
  </si>
  <si>
    <t>20×80厘米</t>
  </si>
  <si>
    <t>地贴斜纹膜</t>
  </si>
  <si>
    <t>11~30血透机指引箭头</t>
  </si>
  <si>
    <t>50厘米直径圆形</t>
  </si>
  <si>
    <t>医联体办公室</t>
  </si>
  <si>
    <t>横幅</t>
  </si>
  <si>
    <t>4米</t>
  </si>
  <si>
    <t>横幅布</t>
  </si>
  <si>
    <t>广西江滨医院（自治区第三人民医院）义诊活动</t>
  </si>
  <si>
    <t>神经内一科</t>
  </si>
  <si>
    <t>轮椅标识</t>
  </si>
  <si>
    <t>20×3厘米</t>
  </si>
  <si>
    <t>数字标识</t>
  </si>
  <si>
    <t>2厘米直径圆型</t>
  </si>
  <si>
    <t>1~75</t>
  </si>
  <si>
    <t>其它标识</t>
  </si>
  <si>
    <t>保卫科</t>
  </si>
  <si>
    <t>停车标识（按最新标识版式排版）</t>
  </si>
  <si>
    <t>40cm×15厘米</t>
  </si>
  <si>
    <t>伤残人士车辆临时停放点，其他车辆禁止占用</t>
  </si>
  <si>
    <t>呼吸康复科党支部</t>
  </si>
  <si>
    <t>职能第三党支部</t>
  </si>
  <si>
    <t>骨与关节康复科党支部</t>
  </si>
  <si>
    <t>疼痛康复科</t>
  </si>
  <si>
    <t>医护信息公开栏相片</t>
  </si>
  <si>
    <t>6寸</t>
  </si>
  <si>
    <t>排版/打印/冷裱</t>
  </si>
  <si>
    <t>黄璐  护士
中共党员</t>
  </si>
  <si>
    <t>宣传科</t>
  </si>
  <si>
    <t>出诊专家介绍</t>
  </si>
  <si>
    <r>
      <t>16</t>
    </r>
    <r>
      <rPr>
        <sz val="10"/>
        <color theme="1"/>
        <rFont val="宋体"/>
        <charset val="134"/>
      </rPr>
      <t>×</t>
    </r>
    <r>
      <rPr>
        <sz val="10"/>
        <color theme="1"/>
        <rFont val="Calibri"/>
        <charset val="134"/>
      </rPr>
      <t>10</t>
    </r>
    <r>
      <rPr>
        <sz val="10"/>
        <color theme="1"/>
        <rFont val="宋体"/>
        <charset val="134"/>
      </rPr>
      <t>厘米</t>
    </r>
  </si>
  <si>
    <r>
      <t>ABS</t>
    </r>
    <r>
      <rPr>
        <sz val="10"/>
        <color theme="1"/>
        <rFont val="宋体"/>
        <charset val="134"/>
      </rPr>
      <t>胶片</t>
    </r>
    <r>
      <rPr>
        <sz val="10"/>
        <color theme="1"/>
        <rFont val="Calibri"/>
        <charset val="134"/>
      </rPr>
      <t>UV</t>
    </r>
  </si>
  <si>
    <t>戴剑简介，详见附件</t>
  </si>
  <si>
    <t>神经内科楼1~3楼电梯索引（日常梯+污物梯）</t>
  </si>
  <si>
    <t>75×102厘米</t>
  </si>
  <si>
    <t>户外写真（需根据现场的牌子会格进行切割）</t>
  </si>
  <si>
    <t>神经内科楼电梯轿厢指引(日常梯）</t>
  </si>
  <si>
    <t>130×70厘米</t>
  </si>
  <si>
    <t>户外写真</t>
  </si>
  <si>
    <t>根据电梯厅索引内容进行尺寸排版</t>
  </si>
  <si>
    <t>宣传樯</t>
  </si>
  <si>
    <t>神经内科楼电梯轿厢指引（污物梯）</t>
  </si>
  <si>
    <t>合计：</t>
  </si>
  <si>
    <t>4912元       大写：</t>
  </si>
  <si>
    <t>以上报价包制作、安装、税金费用</t>
  </si>
  <si>
    <r>
      <rPr>
        <sz val="18"/>
        <color theme="1"/>
        <rFont val="宋体"/>
        <charset val="134"/>
        <scheme val="minor"/>
      </rPr>
      <t xml:space="preserve">                                标识标牌制作服务要求 </t>
    </r>
    <r>
      <rPr>
        <sz val="11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（一）服务期内，供应商应严格按照院方提出的具体标识标牌项目制作需求、数量及时间计划，出具制作效果图，按时、按质、按量完成排版设计、制作与安装、摆放、收纳工作。
（二）供应商制作成品颜色必须符合医院VI色（C78  M10  Y42  K0）要求，色差偏差值在10%的范围内。在正式印刷前，供应商须打印一式两份色样，与院方进行印刷色校对。双方确认色样无误后，方可进入印刷环节。
（三）供应商需在院方确定制作内容后2小时内响应，明确是否能按时完成制作，并7天内按时按质按量完成相关设计、制作、安装、摆放等工作。
（四）标识标牌等广告品制作完成后，供应商需按时运到院方指定地点，并提供实际制作数量清单，待院方指定工作人员现场验收后，进行安装或签收。 
（五）供应商应对本项目制作的所有内容设置保密措施，不得在未经院方允许的情况下，私自使用、传播院方制作的广告品及其内容。 
（六）所有设计稿需经院方确认无误后方可进行印刷。
（七）定稿后，供应商需把未转曲的设计源稿发回院方。
（八）未能满足以上服务需求的，院方有权拒绝签收。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</si>
</sst>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176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9" Type="http://schemas.openxmlformats.org/officeDocument/2006/relationships/image" Target="media/image9.png"/><Relationship Id="rId8" Type="http://schemas.openxmlformats.org/officeDocument/2006/relationships/image" Target="media/image8.png"/><Relationship Id="rId7" Type="http://schemas.openxmlformats.org/officeDocument/2006/relationships/image" Target="media/image7.png"/><Relationship Id="rId6" Type="http://schemas.openxmlformats.org/officeDocument/2006/relationships/image" Target="media/image6.png"/><Relationship Id="rId5" Type="http://schemas.openxmlformats.org/officeDocument/2006/relationships/image" Target="media/image5.png"/><Relationship Id="rId4" Type="http://schemas.openxmlformats.org/officeDocument/2006/relationships/image" Target="media/image4.png"/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3" Type="http://schemas.openxmlformats.org/officeDocument/2006/relationships/image" Target="media/image13.png"/><Relationship Id="rId12" Type="http://schemas.openxmlformats.org/officeDocument/2006/relationships/image" Target="media/image12.png"/><Relationship Id="rId11" Type="http://schemas.openxmlformats.org/officeDocument/2006/relationships/image" Target="media/image11.png"/><Relationship Id="rId10" Type="http://schemas.openxmlformats.org/officeDocument/2006/relationships/image" Target="media/image10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19" workbookViewId="0">
      <selection activeCell="P9" sqref="P9"/>
    </sheetView>
  </sheetViews>
  <sheetFormatPr defaultColWidth="9" defaultRowHeight="13.5"/>
  <cols>
    <col min="1" max="1" width="9" style="1"/>
    <col min="2" max="2" width="16.625" style="2" customWidth="1"/>
    <col min="3" max="3" width="19.375" style="2" customWidth="1"/>
    <col min="4" max="4" width="11.25" style="2" customWidth="1"/>
    <col min="5" max="5" width="20" style="2" customWidth="1"/>
    <col min="6" max="6" width="7.75" style="1" customWidth="1"/>
    <col min="7" max="7" width="14.625" style="2" customWidth="1"/>
    <col min="8" max="8" width="10.375" style="1" customWidth="1"/>
    <col min="9" max="9" width="12.75" style="1" customWidth="1"/>
    <col min="10" max="10" width="15.625" style="1" customWidth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8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4"/>
    </row>
    <row r="3" ht="96" customHeight="1" spans="1:10">
      <c r="A3" s="5">
        <v>1</v>
      </c>
      <c r="B3" s="6" t="s">
        <v>10</v>
      </c>
      <c r="C3" s="6" t="s">
        <v>11</v>
      </c>
      <c r="D3" s="7" t="s">
        <v>12</v>
      </c>
      <c r="E3" s="8" t="s">
        <v>13</v>
      </c>
      <c r="F3" s="5">
        <v>227</v>
      </c>
      <c r="G3" s="9" t="s">
        <v>14</v>
      </c>
      <c r="H3" s="5">
        <v>10</v>
      </c>
      <c r="I3" s="5">
        <f>F3*H3</f>
        <v>2270</v>
      </c>
      <c r="J3" s="5" t="str">
        <f>_xlfn.DISPIMG("ID_681EA44C688B495085E870A5D02C7E71",1)</f>
        <v>=DISPIMG("ID_681EA44C688B495085E870A5D02C7E71",1)</v>
      </c>
    </row>
    <row r="4" ht="87" customHeight="1" spans="1:10">
      <c r="A4" s="5">
        <v>2</v>
      </c>
      <c r="B4" s="6" t="s">
        <v>15</v>
      </c>
      <c r="C4" s="6" t="s">
        <v>16</v>
      </c>
      <c r="D4" s="6" t="s">
        <v>17</v>
      </c>
      <c r="E4" s="10" t="s">
        <v>18</v>
      </c>
      <c r="F4" s="5">
        <v>1</v>
      </c>
      <c r="G4" s="6" t="str">
        <f>_xlfn.DISPIMG("ID_E8F29C80F9644C71BA0EAD287E176201",1)</f>
        <v>=DISPIMG("ID_E8F29C80F9644C71BA0EAD287E176201",1)</v>
      </c>
      <c r="H4" s="5">
        <v>110</v>
      </c>
      <c r="I4" s="5">
        <f t="shared" ref="I4:I15" si="0">F4*H4</f>
        <v>110</v>
      </c>
      <c r="J4" s="5" t="str">
        <f>_xlfn.DISPIMG("ID_51411C9C9D3A43FA94FCA7310380F82C",1)</f>
        <v>=DISPIMG("ID_51411C9C9D3A43FA94FCA7310380F82C",1)</v>
      </c>
    </row>
    <row r="5" ht="72" customHeight="1" spans="1:10">
      <c r="A5" s="5">
        <v>3</v>
      </c>
      <c r="B5" s="6" t="s">
        <v>19</v>
      </c>
      <c r="C5" s="6" t="s">
        <v>20</v>
      </c>
      <c r="D5" s="6" t="s">
        <v>21</v>
      </c>
      <c r="E5" s="6" t="s">
        <v>22</v>
      </c>
      <c r="F5" s="5">
        <v>10</v>
      </c>
      <c r="G5" s="6" t="s">
        <v>14</v>
      </c>
      <c r="H5" s="5">
        <v>81</v>
      </c>
      <c r="I5" s="5">
        <f t="shared" si="0"/>
        <v>810</v>
      </c>
      <c r="J5" s="5" t="str">
        <f>_xlfn.DISPIMG("ID_F9884D2F565943F1B3D1A18B8D18BC01",1)</f>
        <v>=DISPIMG("ID_F9884D2F565943F1B3D1A18B8D18BC01",1)</v>
      </c>
    </row>
    <row r="6" ht="77" customHeight="1" spans="1:10">
      <c r="A6" s="5">
        <v>4</v>
      </c>
      <c r="B6" s="6" t="s">
        <v>23</v>
      </c>
      <c r="C6" s="6" t="s">
        <v>24</v>
      </c>
      <c r="D6" s="6" t="s">
        <v>25</v>
      </c>
      <c r="E6" s="6" t="s">
        <v>26</v>
      </c>
      <c r="F6" s="5">
        <v>2</v>
      </c>
      <c r="G6" s="6" t="s">
        <v>14</v>
      </c>
      <c r="H6" s="5">
        <v>25</v>
      </c>
      <c r="I6" s="5">
        <f>F6*H6</f>
        <v>50</v>
      </c>
      <c r="J6" s="5" t="str">
        <f>_xlfn.DISPIMG("ID_420C82DD47EC47199EA1670C8F210469",1)</f>
        <v>=DISPIMG("ID_420C82DD47EC47199EA1670C8F210469",1)</v>
      </c>
    </row>
    <row r="7" ht="66" customHeight="1" spans="1:10">
      <c r="A7" s="5">
        <v>5</v>
      </c>
      <c r="B7" s="6" t="s">
        <v>23</v>
      </c>
      <c r="C7" s="6" t="s">
        <v>27</v>
      </c>
      <c r="D7" s="6" t="s">
        <v>28</v>
      </c>
      <c r="E7" s="6" t="s">
        <v>26</v>
      </c>
      <c r="F7" s="5">
        <v>3</v>
      </c>
      <c r="G7" s="6" t="s">
        <v>14</v>
      </c>
      <c r="H7" s="5">
        <v>20</v>
      </c>
      <c r="I7" s="5">
        <f t="shared" si="0"/>
        <v>60</v>
      </c>
      <c r="J7" s="5"/>
    </row>
    <row r="8" ht="56" customHeight="1" spans="1:10">
      <c r="A8" s="5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5">
        <v>7</v>
      </c>
      <c r="G8" s="6" t="s">
        <v>33</v>
      </c>
      <c r="H8" s="5">
        <v>4</v>
      </c>
      <c r="I8" s="5">
        <f t="shared" si="0"/>
        <v>28</v>
      </c>
      <c r="J8" s="5" t="str">
        <f>_xlfn.DISPIMG("ID_79EBB2F9CEE04D0D9BF380A01B838FEA",1)</f>
        <v>=DISPIMG("ID_79EBB2F9CEE04D0D9BF380A01B838FEA",1)</v>
      </c>
    </row>
    <row r="9" ht="127" customHeight="1" spans="1:10">
      <c r="A9" s="5">
        <v>7</v>
      </c>
      <c r="B9" s="6" t="s">
        <v>34</v>
      </c>
      <c r="C9" s="6" t="s">
        <v>35</v>
      </c>
      <c r="D9" s="6" t="s">
        <v>36</v>
      </c>
      <c r="E9" s="6" t="s">
        <v>26</v>
      </c>
      <c r="F9" s="5">
        <v>75</v>
      </c>
      <c r="G9" s="6" t="s">
        <v>14</v>
      </c>
      <c r="H9" s="5">
        <v>5</v>
      </c>
      <c r="I9" s="5">
        <f t="shared" si="0"/>
        <v>375</v>
      </c>
      <c r="J9" s="5" t="str">
        <f>_xlfn.DISPIMG("ID_33911A5D030C404193866C889B660AC4",1)</f>
        <v>=DISPIMG("ID_33911A5D030C404193866C889B660AC4",1)</v>
      </c>
    </row>
    <row r="10" ht="75" customHeight="1" spans="1:10">
      <c r="A10" s="5">
        <v>8</v>
      </c>
      <c r="B10" s="6" t="s">
        <v>34</v>
      </c>
      <c r="C10" s="6" t="s">
        <v>37</v>
      </c>
      <c r="D10" s="6" t="s">
        <v>38</v>
      </c>
      <c r="E10" s="6" t="s">
        <v>26</v>
      </c>
      <c r="F10" s="5">
        <v>75</v>
      </c>
      <c r="G10" s="6" t="s">
        <v>39</v>
      </c>
      <c r="H10" s="5">
        <v>1</v>
      </c>
      <c r="I10" s="5">
        <f t="shared" si="0"/>
        <v>75</v>
      </c>
      <c r="J10" s="5"/>
    </row>
    <row r="11" ht="52" customHeight="1" spans="1:10">
      <c r="A11" s="5">
        <v>9</v>
      </c>
      <c r="B11" s="6" t="s">
        <v>34</v>
      </c>
      <c r="C11" s="6" t="s">
        <v>40</v>
      </c>
      <c r="D11" s="6" t="s">
        <v>36</v>
      </c>
      <c r="E11" s="6" t="s">
        <v>26</v>
      </c>
      <c r="F11" s="5">
        <v>1</v>
      </c>
      <c r="G11" s="6" t="s">
        <v>14</v>
      </c>
      <c r="H11" s="5">
        <v>5</v>
      </c>
      <c r="I11" s="5">
        <f t="shared" si="0"/>
        <v>5</v>
      </c>
      <c r="J11" s="5"/>
    </row>
    <row r="12" ht="99" customHeight="1" spans="1:10">
      <c r="A12" s="5">
        <v>10</v>
      </c>
      <c r="B12" s="6" t="s">
        <v>41</v>
      </c>
      <c r="C12" s="6" t="s">
        <v>42</v>
      </c>
      <c r="D12" s="6" t="s">
        <v>43</v>
      </c>
      <c r="E12" s="6" t="s">
        <v>22</v>
      </c>
      <c r="F12" s="5">
        <v>1</v>
      </c>
      <c r="G12" s="6" t="s">
        <v>44</v>
      </c>
      <c r="H12" s="5">
        <v>30</v>
      </c>
      <c r="I12" s="5">
        <f t="shared" si="0"/>
        <v>30</v>
      </c>
      <c r="J12" s="5" t="str">
        <f>_xlfn.DISPIMG("ID_4FD4C53DDA094EA0B6E85D2B77663747",1)</f>
        <v>=DISPIMG("ID_4FD4C53DDA094EA0B6E85D2B77663747",1)</v>
      </c>
    </row>
    <row r="13" ht="85" customHeight="1" spans="1:10">
      <c r="A13" s="5">
        <v>11</v>
      </c>
      <c r="B13" s="6" t="s">
        <v>45</v>
      </c>
      <c r="C13" s="6" t="s">
        <v>16</v>
      </c>
      <c r="D13" s="6" t="s">
        <v>17</v>
      </c>
      <c r="E13" s="10" t="s">
        <v>18</v>
      </c>
      <c r="F13" s="5">
        <v>1</v>
      </c>
      <c r="G13" s="6" t="s">
        <v>45</v>
      </c>
      <c r="H13" s="5">
        <v>110</v>
      </c>
      <c r="I13" s="5">
        <f t="shared" si="0"/>
        <v>110</v>
      </c>
      <c r="J13" s="5" t="str">
        <f>_xlfn.DISPIMG("ID_D1BB3B8CFE934D0DB70B26098FE73D4B",1)</f>
        <v>=DISPIMG("ID_D1BB3B8CFE934D0DB70B26098FE73D4B",1)</v>
      </c>
    </row>
    <row r="14" ht="85" customHeight="1" spans="1:10">
      <c r="A14" s="5">
        <v>12</v>
      </c>
      <c r="B14" s="6" t="s">
        <v>46</v>
      </c>
      <c r="C14" s="6" t="s">
        <v>16</v>
      </c>
      <c r="D14" s="6" t="s">
        <v>17</v>
      </c>
      <c r="E14" s="10" t="s">
        <v>18</v>
      </c>
      <c r="F14" s="5">
        <v>1</v>
      </c>
      <c r="G14" s="6" t="s">
        <v>46</v>
      </c>
      <c r="H14" s="5">
        <v>110</v>
      </c>
      <c r="I14" s="5">
        <f t="shared" si="0"/>
        <v>110</v>
      </c>
      <c r="J14" s="5" t="str">
        <f>_xlfn.DISPIMG("ID_C6B7ACA862E14108803836ED3E52019B",1)</f>
        <v>=DISPIMG("ID_C6B7ACA862E14108803836ED3E52019B",1)</v>
      </c>
    </row>
    <row r="15" ht="85" customHeight="1" spans="1:10">
      <c r="A15" s="5">
        <v>13</v>
      </c>
      <c r="B15" s="6" t="s">
        <v>47</v>
      </c>
      <c r="C15" s="6" t="s">
        <v>16</v>
      </c>
      <c r="D15" s="6" t="s">
        <v>17</v>
      </c>
      <c r="E15" s="10" t="s">
        <v>18</v>
      </c>
      <c r="F15" s="5">
        <v>1</v>
      </c>
      <c r="G15" s="6" t="s">
        <v>47</v>
      </c>
      <c r="H15" s="5">
        <v>110</v>
      </c>
      <c r="I15" s="5">
        <f t="shared" si="0"/>
        <v>110</v>
      </c>
      <c r="J15" s="5" t="str">
        <f>_xlfn.DISPIMG("ID_AED0590FF0C141C3BE4334B44AF3911D",1)</f>
        <v>=DISPIMG("ID_AED0590FF0C141C3BE4334B44AF3911D",1)</v>
      </c>
    </row>
    <row r="16" ht="68" customHeight="1" spans="1:10">
      <c r="A16" s="11">
        <v>14</v>
      </c>
      <c r="B16" s="11" t="s">
        <v>48</v>
      </c>
      <c r="C16" s="11" t="s">
        <v>49</v>
      </c>
      <c r="D16" s="11" t="s">
        <v>50</v>
      </c>
      <c r="E16" s="11" t="s">
        <v>51</v>
      </c>
      <c r="F16" s="5">
        <v>1</v>
      </c>
      <c r="G16" s="6" t="s">
        <v>52</v>
      </c>
      <c r="H16" s="12">
        <v>6</v>
      </c>
      <c r="I16" s="5">
        <f>F16*H16</f>
        <v>6</v>
      </c>
      <c r="J16" s="11" t="str">
        <f>_xlfn.DISPIMG("ID_D14B99C0F83145C68393267A385F1708",1)</f>
        <v>=DISPIMG("ID_D14B99C0F83145C68393267A385F1708",1)</v>
      </c>
    </row>
    <row r="17" ht="68" customHeight="1" spans="1:10">
      <c r="A17" s="11">
        <v>15</v>
      </c>
      <c r="B17" s="11" t="s">
        <v>53</v>
      </c>
      <c r="C17" s="11" t="s">
        <v>54</v>
      </c>
      <c r="D17" s="11" t="s">
        <v>55</v>
      </c>
      <c r="E17" s="11" t="s">
        <v>56</v>
      </c>
      <c r="F17" s="5">
        <v>1</v>
      </c>
      <c r="G17" s="13" t="s">
        <v>57</v>
      </c>
      <c r="H17" s="12">
        <v>10</v>
      </c>
      <c r="I17" s="5">
        <f>F17*H17</f>
        <v>10</v>
      </c>
      <c r="J17" s="11"/>
    </row>
    <row r="18" ht="68" customHeight="1" spans="1:10">
      <c r="A18" s="11">
        <v>16</v>
      </c>
      <c r="B18" s="11" t="s">
        <v>53</v>
      </c>
      <c r="C18" s="6" t="s">
        <v>58</v>
      </c>
      <c r="D18" s="14" t="s">
        <v>59</v>
      </c>
      <c r="E18" s="6" t="s">
        <v>60</v>
      </c>
      <c r="F18" s="5">
        <v>11</v>
      </c>
      <c r="G18" s="6" t="str">
        <f>_xlfn.DISPIMG("ID_759C1874B77A4928BFB51835C2A80E66",1)</f>
        <v>=DISPIMG("ID_759C1874B77A4928BFB51835C2A80E66",1)</v>
      </c>
      <c r="H18" s="12">
        <v>46</v>
      </c>
      <c r="I18" s="5">
        <f>F18*H18</f>
        <v>506</v>
      </c>
      <c r="J18" s="11"/>
    </row>
    <row r="19" ht="68" customHeight="1" spans="1:10">
      <c r="A19" s="11">
        <v>17</v>
      </c>
      <c r="B19" s="11" t="s">
        <v>53</v>
      </c>
      <c r="C19" s="13" t="s">
        <v>61</v>
      </c>
      <c r="D19" s="11" t="s">
        <v>62</v>
      </c>
      <c r="E19" s="11" t="s">
        <v>63</v>
      </c>
      <c r="F19" s="5">
        <v>2</v>
      </c>
      <c r="G19" s="6" t="s">
        <v>64</v>
      </c>
      <c r="H19" s="12">
        <v>55</v>
      </c>
      <c r="I19" s="5">
        <f>F19*H19</f>
        <v>110</v>
      </c>
      <c r="J19" s="11"/>
    </row>
    <row r="20" ht="68" customHeight="1" spans="1:10">
      <c r="A20" s="11">
        <v>18</v>
      </c>
      <c r="B20" s="11" t="s">
        <v>65</v>
      </c>
      <c r="C20" s="13" t="s">
        <v>66</v>
      </c>
      <c r="D20" s="11" t="s">
        <v>62</v>
      </c>
      <c r="E20" s="11" t="s">
        <v>22</v>
      </c>
      <c r="F20" s="11">
        <v>1</v>
      </c>
      <c r="G20" s="6" t="s">
        <v>64</v>
      </c>
      <c r="H20" s="12">
        <v>137</v>
      </c>
      <c r="I20" s="5">
        <f>F20*H20</f>
        <v>137</v>
      </c>
      <c r="J20" s="11"/>
    </row>
    <row r="21" ht="29" customHeight="1" spans="1:10">
      <c r="A21" s="15" t="s">
        <v>67</v>
      </c>
      <c r="B21" s="16" t="s">
        <v>68</v>
      </c>
      <c r="C21" s="17">
        <v>4912</v>
      </c>
      <c r="D21" s="18" t="s">
        <v>69</v>
      </c>
      <c r="E21" s="18"/>
      <c r="F21" s="18"/>
      <c r="G21" s="18"/>
      <c r="H21" s="19"/>
      <c r="I21" s="18"/>
      <c r="J21" s="25"/>
    </row>
    <row r="22" ht="29" customHeight="1" spans="1:10">
      <c r="A22" s="20"/>
      <c r="B22" s="21"/>
      <c r="C22" s="21"/>
      <c r="D22" s="21"/>
      <c r="E22" s="21"/>
      <c r="F22" s="20"/>
      <c r="G22" s="21"/>
      <c r="H22" s="20"/>
      <c r="I22" s="20"/>
      <c r="J22" s="20"/>
    </row>
    <row r="23" ht="296" customHeight="1" spans="1:10">
      <c r="A23" s="22" t="s">
        <v>70</v>
      </c>
      <c r="B23" s="23"/>
      <c r="C23" s="23"/>
      <c r="D23" s="23"/>
      <c r="E23" s="23"/>
      <c r="F23" s="23"/>
      <c r="G23" s="23"/>
      <c r="H23" s="1"/>
      <c r="I23" s="23"/>
      <c r="J23" s="23"/>
    </row>
    <row r="24" ht="29" customHeight="1" spans="1:10">
      <c r="A24" s="20"/>
      <c r="B24" s="21"/>
      <c r="C24" s="21"/>
      <c r="D24" s="21"/>
      <c r="E24" s="21"/>
      <c r="F24" s="20"/>
      <c r="G24" s="21"/>
      <c r="H24" s="20"/>
      <c r="I24" s="20"/>
      <c r="J24" s="20"/>
    </row>
    <row r="25" ht="29" customHeight="1" spans="1:10">
      <c r="A25" s="20"/>
      <c r="B25" s="21"/>
      <c r="C25" s="21"/>
      <c r="D25" s="21"/>
      <c r="E25" s="21"/>
      <c r="F25" s="20"/>
      <c r="G25" s="21"/>
      <c r="H25" s="20"/>
      <c r="I25" s="20"/>
      <c r="J25" s="20"/>
    </row>
    <row r="26" ht="29" customHeight="1" spans="1:10">
      <c r="A26" s="20"/>
      <c r="B26" s="21"/>
      <c r="C26" s="21"/>
      <c r="D26" s="21"/>
      <c r="E26" s="21"/>
      <c r="F26" s="20"/>
      <c r="G26" s="21"/>
      <c r="H26" s="20"/>
      <c r="I26" s="20"/>
      <c r="J26" s="20"/>
    </row>
    <row r="27" spans="1:10">
      <c r="A27" s="20"/>
      <c r="B27" s="21"/>
      <c r="C27" s="21"/>
      <c r="D27" s="21"/>
      <c r="E27" s="21"/>
      <c r="F27" s="20"/>
      <c r="G27" s="21"/>
      <c r="H27" s="20"/>
      <c r="I27" s="20"/>
      <c r="J27" s="20"/>
    </row>
    <row r="28" spans="1:10">
      <c r="A28" s="20"/>
      <c r="B28" s="21"/>
      <c r="C28" s="21"/>
      <c r="D28" s="21"/>
      <c r="E28" s="21"/>
      <c r="F28" s="20"/>
      <c r="G28" s="21"/>
      <c r="H28" s="20"/>
      <c r="I28" s="20"/>
      <c r="J28" s="20"/>
    </row>
  </sheetData>
  <mergeCells count="2">
    <mergeCell ref="A1:J1"/>
    <mergeCell ref="A23:J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张秋媛</cp:lastModifiedBy>
  <dcterms:created xsi:type="dcterms:W3CDTF">2025-08-05T09:21:00Z</dcterms:created>
  <dcterms:modified xsi:type="dcterms:W3CDTF">2025-08-20T03:11:31Z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8410458487984840AC131B41C8DCB7EF_13</vt:lpwstr>
  </property>
  <property fmtid="{D5CDD505-2E9C-101B-9397-08002B2CF9AE}" pid="3" name="KSOProductBuildVer">
    <vt:lpwstr>2052-12.1.0.18608</vt:lpwstr>
  </property>
</Properties>
</file>